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https://autostrade-my.sharepoint.com/personal/federico_tascone_autostrade_it/Documents/3_ADT NORD/2_BUYER/GIACOBBI/PROCEDURA SORVEGLIANZA IDRAULICA/PRE GARA/DOC. IMA/SCHEMI DI OE/"/>
    </mc:Choice>
  </mc:AlternateContent>
  <xr:revisionPtr revIDLastSave="9" documentId="13_ncr:1_{8A12A03C-6D34-4918-A9F1-34CF095378E4}" xr6:coauthVersionLast="47" xr6:coauthVersionMax="47" xr10:uidLastSave="{FA96DE64-16EB-4B45-AAA5-E38FD0806600}"/>
  <bookViews>
    <workbookView xWindow="29400" yWindow="600" windowWidth="38400" windowHeight="21000" xr2:uid="{0B716BB5-9373-4E56-ACE9-84DEF73403E7}"/>
  </bookViews>
  <sheets>
    <sheet name="T1+T2 " sheetId="1" r:id="rId1"/>
  </sheets>
  <definedNames>
    <definedName name="CATEG">#REF!</definedName>
    <definedName name="EPU">#N/A</definedName>
    <definedName name="Listino_PE">#REF!</definedName>
    <definedName name="PL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 i="1" l="1"/>
  <c r="Q11" i="1"/>
  <c r="Q12" i="1"/>
  <c r="Q9" i="1"/>
  <c r="N10" i="1"/>
  <c r="N11" i="1"/>
  <c r="N12" i="1"/>
  <c r="N9" i="1"/>
  <c r="K10" i="1"/>
  <c r="K11" i="1"/>
  <c r="S11" i="1" s="1"/>
  <c r="K12" i="1"/>
  <c r="K9" i="1"/>
  <c r="S18" i="1"/>
  <c r="S16" i="1"/>
  <c r="S14" i="1"/>
  <c r="Q18" i="1"/>
  <c r="N18" i="1"/>
  <c r="K18" i="1"/>
  <c r="P12" i="1"/>
  <c r="P11" i="1"/>
  <c r="P10" i="1"/>
  <c r="M12" i="1"/>
  <c r="M11" i="1"/>
  <c r="M10" i="1"/>
  <c r="J12" i="1"/>
  <c r="J11" i="1"/>
  <c r="J10" i="1"/>
  <c r="S9" i="1" l="1"/>
  <c r="S12" i="1"/>
  <c r="S10" i="1"/>
  <c r="Q20" i="1"/>
  <c r="Q22" i="1" s="1"/>
  <c r="K20" i="1"/>
  <c r="K22" i="1" s="1"/>
  <c r="N20" i="1"/>
  <c r="N22" i="1" s="1"/>
  <c r="S22" i="1" l="1"/>
  <c r="S20" i="1"/>
  <c r="S24" i="1" s="1"/>
</calcChain>
</file>

<file path=xl/sharedStrings.xml><?xml version="1.0" encoding="utf-8"?>
<sst xmlns="http://schemas.openxmlformats.org/spreadsheetml/2006/main" count="55" uniqueCount="45">
  <si>
    <t>Asset</t>
  </si>
  <si>
    <t>ID</t>
  </si>
  <si>
    <t>Descrizione sintetica ITEM</t>
  </si>
  <si>
    <t>Descrizione estesa ITEM</t>
  </si>
  <si>
    <t>Unità di misura</t>
  </si>
  <si>
    <t>Frequenza ispezione (anni)</t>
  </si>
  <si>
    <t>cad</t>
  </si>
  <si>
    <t>IMPORTO A BASE GARA  SENZA ONERI PER LA SICUREZZA (4 anni)</t>
  </si>
  <si>
    <t>ONERI PER LA SICUREZZA NON SOGGETTI A RIBASSO (4 anni)</t>
  </si>
  <si>
    <t>IMPORTO A BASE DI GARA TOTALE DEL SERVIZIO DI SORVEGLIANZA (4 anni)</t>
  </si>
  <si>
    <t>IMPORTO OFFERTO SENZA ONERI PER LA SICUREZZA (4 annI)</t>
  </si>
  <si>
    <t>IMPORTO A BASE GARA TOTALE (4 anni)</t>
  </si>
  <si>
    <t>Percentuale di ribasso</t>
  </si>
  <si>
    <t>UTILE %</t>
  </si>
  <si>
    <t>SPESE GENERALI %</t>
  </si>
  <si>
    <t>PG</t>
  </si>
  <si>
    <t>SS</t>
  </si>
  <si>
    <t>PR</t>
  </si>
  <si>
    <t>quadriennale</t>
  </si>
  <si>
    <t>a chiamata</t>
  </si>
  <si>
    <t>IS</t>
  </si>
  <si>
    <t>Ispezione visiva delle opere idrauliche con luce 0,8 &lt; L ≤ 2,5 m</t>
  </si>
  <si>
    <t>Ispezione visiva delle opere idrauliche con luce 6,0 ≥ L &gt; 2,5 m</t>
  </si>
  <si>
    <t>biennale</t>
  </si>
  <si>
    <t>Prima ispezione visiva con "catalogazione" di nuova opera idraulica</t>
  </si>
  <si>
    <r>
      <t>Ispezioni straordinarie “a chiamata”</t>
    </r>
    <r>
      <rPr>
        <sz val="11"/>
        <color theme="3" tint="0.249977111117893"/>
        <rFont val="Arial"/>
        <family val="2"/>
      </rPr>
      <t>, sulle opere idrauliche di attraversamenti per controlli straordinari di urgenza su esplicita richiesta  della Committente, al di fuori della cadenza stabilita anche a seguito di eventi rilevanti.</t>
    </r>
  </si>
  <si>
    <t>sorveglianza visiva delle opere idrauliche di attraversamento</t>
  </si>
  <si>
    <t>Prezzo €/unità di misura</t>
  </si>
  <si>
    <r>
      <t>Il sottoscritto Concorrente ________________________________________ con sede legale in ________________________, Via/Piazza ____________________ n. ____ CAP _________ città _________________ provincia  _______________, C.F. n. ___________________ partita I.V.A. n. ________________  , in persona del legale rappresentante ___________________________________ nato a ________________ il __________________, munito di idonei poteri, sotto la propria responsabilità civile e penale,</t>
    </r>
    <r>
      <rPr>
        <sz val="10"/>
        <color theme="8"/>
        <rFont val="Aptos Narrow"/>
        <family val="2"/>
        <scheme val="minor"/>
      </rPr>
      <t xml:space="preserve"> </t>
    </r>
    <r>
      <rPr>
        <i/>
        <sz val="10"/>
        <color theme="8"/>
        <rFont val="Aptos Narrow"/>
        <family val="2"/>
        <scheme val="minor"/>
      </rPr>
      <t>[N.B.: in caso di raggruppamenti/concorrente plurisoggettivo indicare i riferimenti della mandataria e di tutte le mandanti]</t>
    </r>
    <r>
      <rPr>
        <sz val="10"/>
        <rFont val="Aptos Narrow"/>
        <family val="2"/>
        <scheme val="minor"/>
      </rPr>
      <t xml:space="preserve"> </t>
    </r>
    <r>
      <rPr>
        <b/>
        <sz val="10"/>
        <rFont val="Aptos Narrow"/>
        <family val="2"/>
        <scheme val="minor"/>
      </rPr>
      <t>OFFRE</t>
    </r>
    <r>
      <rPr>
        <sz val="10"/>
        <rFont val="Aptos Narrow"/>
        <family val="2"/>
        <scheme val="minor"/>
      </rPr>
      <t xml:space="preserve"> , sotto la sua responsabilità civile e penale ai sensi del D.P.R. n. 445/2000 e s.m.i.,</t>
    </r>
    <r>
      <rPr>
        <b/>
        <sz val="10"/>
        <rFont val="Aptos Narrow"/>
        <family val="2"/>
        <scheme val="minor"/>
      </rPr>
      <t xml:space="preserve"> i seguentiprezzi unitari </t>
    </r>
    <r>
      <rPr>
        <sz val="10"/>
        <rFont val="Aptos Narrow"/>
        <family val="2"/>
        <scheme val="minor"/>
      </rPr>
      <t xml:space="preserve"> relativi l’appalto in oggetto</t>
    </r>
    <r>
      <rPr>
        <sz val="10"/>
        <color theme="1"/>
        <rFont val="Aptos Narrow"/>
        <family val="2"/>
        <scheme val="minor"/>
      </rPr>
      <t>, al netto di IVA, nonché degli oneri della sicurezza</t>
    </r>
  </si>
  <si>
    <t>GARA EUROPEA A PROCEDURA APERTA PER IL SERVIZIO DI SORVEGLIANZA DELLE OPERE IDRAULICHE DI ATTRAVERSAMENTO SULLA RETE ASPI RICADENTE NEL TERRITORIO NAZIONALE</t>
  </si>
  <si>
    <t>Ispezione visiva dell'opera nella sua interezza e, avendo come riferimento la precedente o le precedenti situazioni riscontrate con aggiornamento quanto riportato nelle schede di sopralluogo già compilate nelle attività precedenti, provvedendo alla compilazione di una nuova scheda di ispezione che riporti le condizioni attuali dell’opera. Il prezzo è comprensivo dei costi di mezzi ed attrezzature previste dal CSA oltre a quelli eventualmente offerti in OEPV.                                                                                                                                                                                                                                                                                                                                                                - per opere idrauliche con luce 0,8 &lt; L ≤ 2,5 m</t>
  </si>
  <si>
    <t>Ispezione visiva dell'opera nella sua interezza e, avendo come riferimento la precedente o le precedenti situazioni riscontrate con aggiornamento quanto riportato nelle schede di sopralluogo già compilate nelle attività precedenti, provvedendo alla compilazione di una nuova scheda di ispezione che riporti le condizioni attuali dell’opera. Il prezzo è comprensivo dei costi di mezzi ed attrezzature previste dal CSA oltre a quelli eventualmente offerti in OEPV.                                                                                                                                                                                                                                                                                                                                                               - per opere idrauliche con luce 6,0 ≥ L &gt; 2,5 m</t>
  </si>
  <si>
    <t xml:space="preserve">Catalogazione di nuova opera, su richiesta della Committente di opere non ancora inserite in Banca Dati o che siano state oggetto di modifiche strutturali, con attività successive ed integrate riguardanti l’ispezione dettagliata di partenza, del bacino idrologico afferente, dell’idrologia, dell’idraulica e del trasporto solido del corso d’acqua competente l’opera stessa, le valutazioni sul degrado strutturale del manufatto. Scopo della catalogazione è la valutazione della funzionalità idraulica delle opere idrauliche.                                                                                                                                                                                                                                                                            Il prezzo è comprensivo dei costi di mezzi ed attrezzature previste dal CSA oltre a quelli eventualmente offerti in OEPV.                                                                                                                                                                              </t>
  </si>
  <si>
    <t xml:space="preserve">Ispezioni straordinarie “a chiamata”, quali dei controlli straordinari di urgenza, eseguite su richiesta  della Committente, al di fuori della cadenza stabilita, ogni qualvolta si venga a conoscenza di qualche anomalia che potrebbe compromettere la stabilità dell’infrastruttura o la sicurezza dell’utenza, in particolar modo anche a seguito di eventi rilevanti.                                                                                                                                                                                                                                                                  Il prezzo è comprensivo dei costi di mezzi ed attrezzature previste dal CSA oltre a quelli eventualmente offerti in OEPV.                                                                                                                                                                              </t>
  </si>
  <si>
    <t>T3</t>
  </si>
  <si>
    <t>T4</t>
  </si>
  <si>
    <t>T9</t>
  </si>
  <si>
    <t>T3+T4+T9</t>
  </si>
  <si>
    <t>T3 - Bologna QUANTITA' 4 ANNI</t>
  </si>
  <si>
    <t>T3 - Bologna IMPORTI</t>
  </si>
  <si>
    <t>T4 - Firenze QUANTITA' 4 ANNI</t>
  </si>
  <si>
    <t>T4 - Firenze IMPORTI</t>
  </si>
  <si>
    <t>T9 - Udine QUANTITA' 4 ANNI</t>
  </si>
  <si>
    <t>T9 - Udine IMPORTI</t>
  </si>
  <si>
    <t>T ……..... - Lotto ….....  - CIG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</si>
</sst>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0\ &quot;€&quot;_-;\-* #,##0\ &quot;€&quot;_-;_-* &quot;-&quot;\ &quot;€&quot;_-;_-@_-"/>
    <numFmt numFmtId="44" formatCode="_-* #,##0.00\ &quot;€&quot;_-;\-* #,##0.00\ &quot;€&quot;_-;_-* &quot;-&quot;??\ &quot;€&quot;_-;_-@_-"/>
    <numFmt numFmtId="43" formatCode="_-* #,##0.00_-;\-* #,##0.00_-;_-* &quot;-&quot;??_-;_-@_-"/>
    <numFmt numFmtId="164" formatCode="_-* #,##0.000\ &quot;€&quot;_-;\-* #,##0.000\ &quot;€&quot;_-;_-* &quot;-&quot;??\ &quot;€&quot;_-;_-@_-"/>
    <numFmt numFmtId="165" formatCode="_-* #,##0\ _€_-;\-* #,##0\ _€_-;_-* &quot;-&quot;??\ _€_-;_-@_-"/>
    <numFmt numFmtId="166" formatCode="_-* #,##0.00\ &quot;€&quot;_-;\-* #,##0.00\ &quot;€&quot;_-;_-* &quot;-&quot;\ &quot;€&quot;_-;_-@_-"/>
  </numFmts>
  <fonts count="21"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2"/>
      <color theme="1"/>
      <name val="Aptos Narrow"/>
      <family val="2"/>
      <scheme val="minor"/>
    </font>
    <font>
      <sz val="12"/>
      <color theme="1"/>
      <name val="Aptos Narrow"/>
      <family val="2"/>
      <scheme val="minor"/>
    </font>
    <font>
      <b/>
      <sz val="14"/>
      <color theme="1"/>
      <name val="Aptos Narrow"/>
      <family val="2"/>
      <scheme val="minor"/>
    </font>
    <font>
      <b/>
      <sz val="11"/>
      <name val="Aptos Narrow"/>
      <family val="2"/>
      <scheme val="minor"/>
    </font>
    <font>
      <b/>
      <sz val="12"/>
      <name val="Aptos Narrow"/>
      <family val="2"/>
      <scheme val="minor"/>
    </font>
    <font>
      <sz val="12"/>
      <name val="Aptos Narrow"/>
      <family val="2"/>
      <scheme val="minor"/>
    </font>
    <font>
      <b/>
      <sz val="12"/>
      <color rgb="FF0070C0"/>
      <name val="Aptos Narrow"/>
      <family val="2"/>
      <scheme val="minor"/>
    </font>
    <font>
      <b/>
      <sz val="12"/>
      <color theme="0"/>
      <name val="Aptos Narrow"/>
      <family val="2"/>
      <scheme val="minor"/>
    </font>
    <font>
      <b/>
      <sz val="11"/>
      <color rgb="FF0070C0"/>
      <name val="Aptos Narrow"/>
      <family val="2"/>
      <scheme val="minor"/>
    </font>
    <font>
      <b/>
      <sz val="11"/>
      <color rgb="FF003087"/>
      <name val="Arial"/>
      <family val="2"/>
    </font>
    <font>
      <sz val="11"/>
      <color theme="3" tint="0.249977111117893"/>
      <name val="Arial"/>
      <family val="2"/>
    </font>
    <font>
      <b/>
      <sz val="10"/>
      <color theme="1"/>
      <name val="Aptos Narrow"/>
      <family val="2"/>
      <scheme val="minor"/>
    </font>
    <font>
      <sz val="10"/>
      <color theme="1"/>
      <name val="Aptos Narrow"/>
      <family val="2"/>
      <scheme val="minor"/>
    </font>
    <font>
      <sz val="10"/>
      <color theme="8"/>
      <name val="Aptos Narrow"/>
      <family val="2"/>
      <scheme val="minor"/>
    </font>
    <font>
      <i/>
      <sz val="10"/>
      <color theme="8"/>
      <name val="Aptos Narrow"/>
      <family val="2"/>
      <scheme val="minor"/>
    </font>
    <font>
      <sz val="10"/>
      <name val="Aptos Narrow"/>
      <family val="2"/>
      <scheme val="minor"/>
    </font>
    <font>
      <b/>
      <sz val="10"/>
      <name val="Aptos Narrow"/>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3"/>
        <bgColor indexed="64"/>
      </patternFill>
    </fill>
    <fill>
      <patternFill patternType="solid">
        <fgColor theme="2" tint="-9.9978637043366805E-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indexed="64"/>
      </right>
      <top style="thin">
        <color auto="1"/>
      </top>
      <bottom style="thin">
        <color auto="1"/>
      </bottom>
      <diagonal/>
    </border>
    <border>
      <left/>
      <right style="thin">
        <color indexed="64"/>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0">
    <xf numFmtId="0" fontId="0" fillId="0" borderId="0" xfId="0"/>
    <xf numFmtId="0" fontId="0" fillId="0" borderId="0" xfId="0" applyAlignment="1">
      <alignment wrapText="1"/>
    </xf>
    <xf numFmtId="164" fontId="2" fillId="0" borderId="0" xfId="0" applyNumberFormat="1" applyFont="1" applyAlignment="1">
      <alignment horizontal="center" vertical="center" wrapText="1"/>
    </xf>
    <xf numFmtId="0" fontId="4" fillId="0" borderId="0" xfId="0" applyFont="1"/>
    <xf numFmtId="0" fontId="5" fillId="0" borderId="0" xfId="0" applyFont="1"/>
    <xf numFmtId="0" fontId="5" fillId="0" borderId="0" xfId="0" applyFont="1" applyAlignment="1">
      <alignment wrapText="1"/>
    </xf>
    <xf numFmtId="0" fontId="2" fillId="0" borderId="0" xfId="0" applyFont="1" applyAlignment="1">
      <alignment horizontal="center" vertical="center" wrapText="1"/>
    </xf>
    <xf numFmtId="0" fontId="6" fillId="2" borderId="0" xfId="0" applyFont="1" applyFill="1" applyAlignment="1">
      <alignment horizontal="center" vertical="center"/>
    </xf>
    <xf numFmtId="0" fontId="0" fillId="0" borderId="0" xfId="0" applyAlignment="1">
      <alignmen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5" xfId="0" applyBorder="1"/>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center" vertical="center"/>
    </xf>
    <xf numFmtId="165" fontId="7" fillId="0" borderId="1" xfId="1" applyNumberFormat="1" applyFont="1" applyBorder="1" applyAlignment="1">
      <alignment horizontal="center" vertical="center"/>
    </xf>
    <xf numFmtId="165" fontId="7" fillId="0" borderId="0" xfId="1" applyNumberFormat="1" applyFont="1" applyFill="1" applyBorder="1" applyAlignment="1">
      <alignment horizontal="center" vertical="center"/>
    </xf>
    <xf numFmtId="165" fontId="7" fillId="0" borderId="1" xfId="1" applyNumberFormat="1" applyFont="1" applyFill="1" applyBorder="1" applyAlignment="1">
      <alignment horizontal="center" vertical="center"/>
    </xf>
    <xf numFmtId="42" fontId="7" fillId="0" borderId="1" xfId="0" applyNumberFormat="1" applyFont="1" applyBorder="1" applyAlignment="1">
      <alignment horizontal="center" vertical="center"/>
    </xf>
    <xf numFmtId="42" fontId="7" fillId="0" borderId="0" xfId="0" applyNumberFormat="1" applyFont="1" applyAlignment="1">
      <alignment horizontal="center" vertical="center"/>
    </xf>
    <xf numFmtId="0" fontId="8" fillId="4" borderId="7" xfId="0" applyFont="1" applyFill="1" applyBorder="1" applyAlignment="1">
      <alignment vertical="center"/>
    </xf>
    <xf numFmtId="0" fontId="8" fillId="4" borderId="2" xfId="0" applyFont="1" applyFill="1" applyBorder="1" applyAlignment="1">
      <alignment vertical="center"/>
    </xf>
    <xf numFmtId="0" fontId="8" fillId="4" borderId="2" xfId="0" applyFont="1" applyFill="1" applyBorder="1" applyAlignment="1">
      <alignment vertical="center" wrapText="1"/>
    </xf>
    <xf numFmtId="166" fontId="7" fillId="0" borderId="0" xfId="0" applyNumberFormat="1" applyFont="1"/>
    <xf numFmtId="0" fontId="8" fillId="4" borderId="8" xfId="0" applyFont="1" applyFill="1" applyBorder="1" applyAlignment="1">
      <alignment vertical="center" wrapText="1"/>
    </xf>
    <xf numFmtId="0" fontId="8" fillId="0" borderId="0" xfId="0" applyFont="1" applyAlignment="1">
      <alignment horizontal="left"/>
    </xf>
    <xf numFmtId="0" fontId="9" fillId="0" borderId="0" xfId="0" applyFont="1"/>
    <xf numFmtId="0" fontId="9" fillId="0" borderId="0" xfId="0" applyFont="1" applyAlignment="1">
      <alignment wrapText="1"/>
    </xf>
    <xf numFmtId="9" fontId="3" fillId="0" borderId="0" xfId="3" applyFont="1"/>
    <xf numFmtId="9" fontId="3" fillId="0" borderId="0" xfId="3" applyFont="1" applyFill="1" applyBorder="1"/>
    <xf numFmtId="0" fontId="8" fillId="4" borderId="7" xfId="0" applyFont="1" applyFill="1" applyBorder="1" applyAlignment="1">
      <alignment horizontal="left" vertical="center"/>
    </xf>
    <xf numFmtId="0" fontId="10" fillId="0" borderId="0" xfId="0" applyFont="1" applyAlignment="1">
      <alignment horizontal="left"/>
    </xf>
    <xf numFmtId="166" fontId="0" fillId="0" borderId="0" xfId="0" applyNumberFormat="1"/>
    <xf numFmtId="44" fontId="0" fillId="0" borderId="0" xfId="0" applyNumberFormat="1"/>
    <xf numFmtId="9" fontId="0" fillId="0" borderId="0" xfId="3" applyFont="1"/>
    <xf numFmtId="0" fontId="12" fillId="0" borderId="0" xfId="0" applyFont="1" applyAlignment="1">
      <alignment horizontal="left"/>
    </xf>
    <xf numFmtId="0" fontId="11" fillId="0" borderId="9" xfId="0" applyFont="1" applyBorder="1" applyAlignment="1">
      <alignment vertical="center"/>
    </xf>
    <xf numFmtId="0" fontId="11" fillId="0" borderId="0" xfId="0" applyFont="1" applyAlignment="1">
      <alignment vertical="center"/>
    </xf>
    <xf numFmtId="42" fontId="9" fillId="0" borderId="0" xfId="0" applyNumberFormat="1" applyFont="1" applyAlignment="1">
      <alignment wrapText="1"/>
    </xf>
    <xf numFmtId="42" fontId="9" fillId="0" borderId="0" xfId="0" applyNumberFormat="1" applyFont="1"/>
    <xf numFmtId="44" fontId="7" fillId="6" borderId="1" xfId="0" applyNumberFormat="1" applyFont="1" applyFill="1" applyBorder="1" applyAlignment="1" applyProtection="1">
      <alignment horizontal="center" vertical="center"/>
      <protection locked="0"/>
    </xf>
    <xf numFmtId="0" fontId="13" fillId="8" borderId="1" xfId="0" applyFont="1" applyFill="1" applyBorder="1" applyAlignment="1">
      <alignment horizontal="left" vertical="center" wrapText="1"/>
    </xf>
    <xf numFmtId="0" fontId="0" fillId="8" borderId="1" xfId="0" applyFill="1" applyBorder="1" applyAlignment="1">
      <alignment horizontal="left" vertical="center" wrapText="1"/>
    </xf>
    <xf numFmtId="44" fontId="8" fillId="4" borderId="1" xfId="0" applyNumberFormat="1" applyFont="1" applyFill="1" applyBorder="1" applyAlignment="1">
      <alignment vertical="center" wrapText="1"/>
    </xf>
    <xf numFmtId="166" fontId="7" fillId="4" borderId="1" xfId="0" applyNumberFormat="1" applyFont="1" applyFill="1" applyBorder="1" applyAlignment="1">
      <alignment vertical="center"/>
    </xf>
    <xf numFmtId="44" fontId="8" fillId="4" borderId="1" xfId="2" applyFont="1" applyFill="1" applyBorder="1" applyAlignment="1">
      <alignment vertical="center" wrapText="1"/>
    </xf>
    <xf numFmtId="166" fontId="7" fillId="4" borderId="1" xfId="0" applyNumberFormat="1" applyFont="1" applyFill="1" applyBorder="1" applyAlignment="1">
      <alignment horizontal="center" vertical="center"/>
    </xf>
    <xf numFmtId="9" fontId="7" fillId="6" borderId="1" xfId="3" applyFont="1" applyFill="1" applyBorder="1" applyProtection="1">
      <protection locked="0"/>
    </xf>
    <xf numFmtId="0" fontId="15" fillId="9" borderId="7" xfId="0" applyFont="1" applyFill="1" applyBorder="1" applyAlignment="1" applyProtection="1">
      <alignment horizontal="center" vertical="center" wrapText="1"/>
      <protection locked="0"/>
    </xf>
    <xf numFmtId="0" fontId="15" fillId="9" borderId="2" xfId="0" applyFont="1" applyFill="1" applyBorder="1" applyAlignment="1" applyProtection="1">
      <alignment horizontal="center" vertical="center" wrapText="1"/>
      <protection locked="0"/>
    </xf>
    <xf numFmtId="0" fontId="15" fillId="9" borderId="8" xfId="0" applyFont="1" applyFill="1" applyBorder="1" applyAlignment="1" applyProtection="1">
      <alignment horizontal="center" vertical="center" wrapText="1"/>
      <protection locked="0"/>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16" fillId="9" borderId="7" xfId="0" applyFont="1" applyFill="1" applyBorder="1" applyAlignment="1" applyProtection="1">
      <alignment horizontal="center" vertical="center" wrapText="1"/>
      <protection locked="0"/>
    </xf>
    <xf numFmtId="0" fontId="16" fillId="9" borderId="2" xfId="0" applyFont="1" applyFill="1" applyBorder="1" applyAlignment="1" applyProtection="1">
      <alignment horizontal="center" vertical="center" wrapText="1"/>
      <protection locked="0"/>
    </xf>
    <xf numFmtId="0" fontId="16" fillId="9" borderId="8" xfId="0" applyFont="1" applyFill="1" applyBorder="1" applyAlignment="1" applyProtection="1">
      <alignment horizontal="center" vertical="center" wrapText="1"/>
      <protection locked="0"/>
    </xf>
    <xf numFmtId="0" fontId="8" fillId="4" borderId="9" xfId="0" applyFont="1" applyFill="1" applyBorder="1" applyAlignment="1">
      <alignment horizontal="left" vertical="center"/>
    </xf>
    <xf numFmtId="0" fontId="8" fillId="4" borderId="0" xfId="0" applyFont="1" applyFill="1" applyAlignment="1">
      <alignment horizontal="left" vertical="center"/>
    </xf>
    <xf numFmtId="0" fontId="8" fillId="4" borderId="10" xfId="0" applyFont="1" applyFill="1" applyBorder="1" applyAlignment="1">
      <alignment horizontal="left" vertical="center"/>
    </xf>
    <xf numFmtId="0" fontId="4" fillId="7" borderId="1" xfId="0" applyFont="1" applyFill="1" applyBorder="1" applyAlignment="1">
      <alignment horizontal="center" vertical="center" wrapText="1"/>
    </xf>
    <xf numFmtId="0" fontId="8" fillId="4" borderId="7" xfId="0" applyFont="1" applyFill="1" applyBorder="1" applyAlignment="1">
      <alignment horizontal="left" vertical="center"/>
    </xf>
    <xf numFmtId="0" fontId="8" fillId="4" borderId="2" xfId="0" applyFont="1" applyFill="1" applyBorder="1" applyAlignment="1">
      <alignment horizontal="left" vertical="center"/>
    </xf>
    <xf numFmtId="0" fontId="11" fillId="5" borderId="9" xfId="0" applyFont="1" applyFill="1" applyBorder="1" applyAlignment="1">
      <alignment horizontal="left" vertical="center"/>
    </xf>
    <xf numFmtId="0" fontId="11" fillId="5" borderId="0" xfId="0" applyFont="1" applyFill="1" applyAlignment="1">
      <alignment horizontal="left" vertical="center"/>
    </xf>
    <xf numFmtId="0" fontId="11" fillId="5" borderId="10" xfId="0" applyFont="1" applyFill="1" applyBorder="1" applyAlignment="1">
      <alignment horizontal="left" vertical="center"/>
    </xf>
    <xf numFmtId="0" fontId="6" fillId="2" borderId="11" xfId="0" applyFont="1" applyFill="1" applyBorder="1" applyAlignment="1">
      <alignment horizontal="center" vertical="center"/>
    </xf>
  </cellXfs>
  <cellStyles count="4">
    <cellStyle name="Migliaia" xfId="1" builtinId="3"/>
    <cellStyle name="Normale" xfId="0" builtinId="0"/>
    <cellStyle name="Percentuale" xfId="3" builtinId="5"/>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44BA6-5E7F-4806-9C78-4257AE32AEE8}">
  <dimension ref="A1:AE31"/>
  <sheetViews>
    <sheetView tabSelected="1" topLeftCell="A2" zoomScale="85" zoomScaleNormal="85" workbookViewId="0">
      <selection activeCell="I12" sqref="I12"/>
    </sheetView>
  </sheetViews>
  <sheetFormatPr baseColWidth="10" defaultColWidth="8.83203125" defaultRowHeight="15" x14ac:dyDescent="0.2"/>
  <cols>
    <col min="1" max="1" width="2.1640625" customWidth="1"/>
    <col min="2" max="2" width="27.33203125" customWidth="1"/>
    <col min="3" max="3" width="7.6640625" customWidth="1"/>
    <col min="4" max="4" width="48.1640625" style="1" customWidth="1"/>
    <col min="5" max="5" width="100.6640625" bestFit="1" customWidth="1"/>
    <col min="6" max="6" width="10.5" customWidth="1"/>
    <col min="7" max="7" width="1.33203125" customWidth="1"/>
    <col min="8" max="8" width="15" customWidth="1"/>
    <col min="9" max="9" width="18.6640625" bestFit="1" customWidth="1"/>
    <col min="10" max="11" width="20.6640625" customWidth="1"/>
    <col min="12" max="12" width="3.5" customWidth="1"/>
    <col min="13" max="13" width="20.6640625" customWidth="1"/>
    <col min="14" max="14" width="23" bestFit="1" customWidth="1"/>
    <col min="15" max="15" width="5.1640625" customWidth="1"/>
    <col min="16" max="16" width="20.6640625" customWidth="1"/>
    <col min="17" max="17" width="23" bestFit="1" customWidth="1"/>
    <col min="18" max="18" width="5.1640625" customWidth="1"/>
    <col min="19" max="19" width="24.1640625" bestFit="1" customWidth="1"/>
    <col min="22" max="22" width="21.83203125" customWidth="1"/>
    <col min="23" max="23" width="19.1640625" bestFit="1" customWidth="1"/>
  </cols>
  <sheetData>
    <row r="1" spans="1:19" ht="29.5" customHeight="1" x14ac:dyDescent="0.2">
      <c r="B1" s="54" t="s">
        <v>29</v>
      </c>
      <c r="C1" s="55"/>
      <c r="D1" s="55"/>
      <c r="E1" s="55"/>
      <c r="F1" s="55"/>
      <c r="G1" s="55"/>
      <c r="H1" s="55"/>
      <c r="I1" s="55"/>
      <c r="J1" s="55"/>
      <c r="K1" s="55"/>
      <c r="L1" s="55"/>
      <c r="M1" s="55"/>
      <c r="N1" s="55"/>
      <c r="O1" s="55"/>
      <c r="P1" s="55"/>
      <c r="Q1" s="55"/>
      <c r="R1" s="55"/>
      <c r="S1" s="56"/>
    </row>
    <row r="2" spans="1:19" ht="19.5" customHeight="1" x14ac:dyDescent="0.2">
      <c r="B2" s="51" t="s">
        <v>44</v>
      </c>
      <c r="C2" s="52"/>
      <c r="D2" s="52"/>
      <c r="E2" s="52"/>
      <c r="F2" s="52"/>
      <c r="G2" s="52"/>
      <c r="H2" s="52"/>
      <c r="I2" s="52"/>
      <c r="J2" s="52"/>
      <c r="K2" s="52"/>
      <c r="L2" s="52"/>
      <c r="M2" s="52"/>
      <c r="N2" s="52"/>
      <c r="O2" s="52"/>
      <c r="P2" s="52"/>
      <c r="Q2" s="52"/>
      <c r="R2" s="52"/>
      <c r="S2" s="53"/>
    </row>
    <row r="3" spans="1:19" ht="54" customHeight="1" x14ac:dyDescent="0.2">
      <c r="A3" s="3"/>
      <c r="B3" s="57" t="s">
        <v>28</v>
      </c>
      <c r="C3" s="58"/>
      <c r="D3" s="58"/>
      <c r="E3" s="58"/>
      <c r="F3" s="58"/>
      <c r="G3" s="58"/>
      <c r="H3" s="58"/>
      <c r="I3" s="58"/>
      <c r="J3" s="58"/>
      <c r="K3" s="58"/>
      <c r="L3" s="58"/>
      <c r="M3" s="58"/>
      <c r="N3" s="58"/>
      <c r="O3" s="58"/>
      <c r="P3" s="58"/>
      <c r="Q3" s="58"/>
      <c r="R3" s="58"/>
      <c r="S3" s="59"/>
    </row>
    <row r="4" spans="1:19" ht="19.5" customHeight="1" x14ac:dyDescent="0.2">
      <c r="A4" s="3"/>
      <c r="B4" s="4"/>
      <c r="D4" s="5"/>
      <c r="E4" s="4"/>
      <c r="F4" s="4"/>
      <c r="I4" s="2"/>
      <c r="J4" s="6"/>
      <c r="K4" s="6"/>
      <c r="L4" s="6"/>
    </row>
    <row r="5" spans="1:19" ht="31.75" customHeight="1" x14ac:dyDescent="0.2">
      <c r="J5" s="69" t="s">
        <v>34</v>
      </c>
      <c r="K5" s="69"/>
      <c r="M5" s="69" t="s">
        <v>35</v>
      </c>
      <c r="N5" s="69"/>
      <c r="P5" s="69" t="s">
        <v>36</v>
      </c>
      <c r="Q5" s="69"/>
      <c r="S5" s="7" t="s">
        <v>37</v>
      </c>
    </row>
    <row r="6" spans="1:19" ht="45" customHeight="1" x14ac:dyDescent="0.2">
      <c r="A6" s="8"/>
      <c r="B6" s="9" t="s">
        <v>0</v>
      </c>
      <c r="C6" s="9" t="s">
        <v>1</v>
      </c>
      <c r="D6" s="9" t="s">
        <v>2</v>
      </c>
      <c r="E6" s="10" t="s">
        <v>3</v>
      </c>
      <c r="F6" s="11" t="s">
        <v>4</v>
      </c>
      <c r="H6" s="11" t="s">
        <v>5</v>
      </c>
      <c r="I6" s="11" t="s">
        <v>27</v>
      </c>
      <c r="J6" s="11" t="s">
        <v>38</v>
      </c>
      <c r="K6" s="12" t="s">
        <v>39</v>
      </c>
      <c r="L6" s="6"/>
      <c r="M6" s="11" t="s">
        <v>40</v>
      </c>
      <c r="N6" s="11" t="s">
        <v>41</v>
      </c>
      <c r="P6" s="11" t="s">
        <v>42</v>
      </c>
      <c r="Q6" s="11" t="s">
        <v>43</v>
      </c>
      <c r="S6" s="11"/>
    </row>
    <row r="7" spans="1:19" x14ac:dyDescent="0.2">
      <c r="A7" s="8"/>
      <c r="K7" s="13"/>
    </row>
    <row r="8" spans="1:19" ht="27" customHeight="1" x14ac:dyDescent="0.2">
      <c r="B8" s="63" t="s">
        <v>26</v>
      </c>
      <c r="C8" s="14"/>
      <c r="D8" s="15"/>
      <c r="E8" s="16"/>
      <c r="F8" s="17"/>
      <c r="G8" s="8"/>
      <c r="H8" s="17"/>
      <c r="I8" s="18"/>
      <c r="J8" s="18" t="s">
        <v>34</v>
      </c>
      <c r="K8" s="18" t="s">
        <v>34</v>
      </c>
      <c r="L8" s="19"/>
      <c r="M8" s="18" t="s">
        <v>35</v>
      </c>
      <c r="N8" s="18" t="s">
        <v>35</v>
      </c>
      <c r="P8" s="18" t="s">
        <v>36</v>
      </c>
      <c r="Q8" s="18" t="s">
        <v>36</v>
      </c>
      <c r="S8" s="18"/>
    </row>
    <row r="9" spans="1:19" ht="90" customHeight="1" x14ac:dyDescent="0.2">
      <c r="B9" s="63"/>
      <c r="C9" s="14" t="s">
        <v>15</v>
      </c>
      <c r="D9" s="44" t="s">
        <v>21</v>
      </c>
      <c r="E9" s="45" t="s">
        <v>30</v>
      </c>
      <c r="F9" s="14" t="s">
        <v>6</v>
      </c>
      <c r="H9" s="17" t="s">
        <v>18</v>
      </c>
      <c r="I9" s="43">
        <v>0</v>
      </c>
      <c r="J9" s="20">
        <v>1170</v>
      </c>
      <c r="K9" s="21">
        <f>I9*J9</f>
        <v>0</v>
      </c>
      <c r="L9" s="22"/>
      <c r="M9" s="20">
        <v>770</v>
      </c>
      <c r="N9" s="21">
        <f>I9*M9</f>
        <v>0</v>
      </c>
      <c r="P9" s="20">
        <v>361</v>
      </c>
      <c r="Q9" s="21">
        <f>I9*P9</f>
        <v>0</v>
      </c>
      <c r="S9" s="21">
        <f>K9+N9+Q9</f>
        <v>0</v>
      </c>
    </row>
    <row r="10" spans="1:19" ht="90" customHeight="1" x14ac:dyDescent="0.2">
      <c r="B10" s="63"/>
      <c r="C10" s="14" t="s">
        <v>16</v>
      </c>
      <c r="D10" s="44" t="s">
        <v>22</v>
      </c>
      <c r="E10" s="45" t="s">
        <v>31</v>
      </c>
      <c r="F10" s="14" t="s">
        <v>6</v>
      </c>
      <c r="H10" s="17" t="s">
        <v>23</v>
      </c>
      <c r="I10" s="43">
        <v>0</v>
      </c>
      <c r="J10" s="20">
        <f>2*242</f>
        <v>484</v>
      </c>
      <c r="K10" s="21">
        <f t="shared" ref="K10:K12" si="0">I10*J10</f>
        <v>0</v>
      </c>
      <c r="L10" s="22"/>
      <c r="M10" s="20">
        <f>2*150</f>
        <v>300</v>
      </c>
      <c r="N10" s="21">
        <f t="shared" ref="N10:N12" si="1">I10*M10</f>
        <v>0</v>
      </c>
      <c r="P10" s="20">
        <f>2*82</f>
        <v>164</v>
      </c>
      <c r="Q10" s="21">
        <f t="shared" ref="Q10:Q12" si="2">I10*P10</f>
        <v>0</v>
      </c>
      <c r="S10" s="21">
        <f t="shared" ref="S10:S12" si="3">K10+N10+Q10</f>
        <v>0</v>
      </c>
    </row>
    <row r="11" spans="1:19" ht="90" customHeight="1" x14ac:dyDescent="0.2">
      <c r="B11" s="63"/>
      <c r="C11" s="14" t="s">
        <v>17</v>
      </c>
      <c r="D11" s="44" t="s">
        <v>24</v>
      </c>
      <c r="E11" s="45" t="s">
        <v>32</v>
      </c>
      <c r="F11" s="14" t="s">
        <v>6</v>
      </c>
      <c r="H11" s="17" t="s">
        <v>19</v>
      </c>
      <c r="I11" s="43">
        <v>0</v>
      </c>
      <c r="J11" s="20">
        <f>4*10</f>
        <v>40</v>
      </c>
      <c r="K11" s="21">
        <f t="shared" si="0"/>
        <v>0</v>
      </c>
      <c r="L11" s="22"/>
      <c r="M11" s="20">
        <f>4*60</f>
        <v>240</v>
      </c>
      <c r="N11" s="21">
        <f t="shared" si="1"/>
        <v>0</v>
      </c>
      <c r="P11" s="20">
        <f>4*10</f>
        <v>40</v>
      </c>
      <c r="Q11" s="21">
        <f t="shared" si="2"/>
        <v>0</v>
      </c>
      <c r="S11" s="21">
        <f t="shared" si="3"/>
        <v>0</v>
      </c>
    </row>
    <row r="12" spans="1:19" ht="90" customHeight="1" x14ac:dyDescent="0.2">
      <c r="B12" s="63"/>
      <c r="C12" s="14" t="s">
        <v>20</v>
      </c>
      <c r="D12" s="44" t="s">
        <v>25</v>
      </c>
      <c r="E12" s="15" t="s">
        <v>33</v>
      </c>
      <c r="F12" s="14" t="s">
        <v>6</v>
      </c>
      <c r="H12" s="14" t="s">
        <v>19</v>
      </c>
      <c r="I12" s="43">
        <v>0</v>
      </c>
      <c r="J12" s="20">
        <f>4*7</f>
        <v>28</v>
      </c>
      <c r="K12" s="21">
        <f t="shared" si="0"/>
        <v>0</v>
      </c>
      <c r="L12" s="22"/>
      <c r="M12" s="20">
        <f>4*5</f>
        <v>20</v>
      </c>
      <c r="N12" s="21">
        <f t="shared" si="1"/>
        <v>0</v>
      </c>
      <c r="P12" s="20">
        <f>4*2</f>
        <v>8</v>
      </c>
      <c r="Q12" s="21">
        <f t="shared" si="2"/>
        <v>0</v>
      </c>
      <c r="S12" s="21">
        <f t="shared" si="3"/>
        <v>0</v>
      </c>
    </row>
    <row r="13" spans="1:19" ht="30" customHeight="1" x14ac:dyDescent="0.2"/>
    <row r="14" spans="1:19" ht="30" customHeight="1" x14ac:dyDescent="0.2">
      <c r="B14" s="23" t="s">
        <v>7</v>
      </c>
      <c r="C14" s="24"/>
      <c r="D14" s="24"/>
      <c r="E14" s="25"/>
      <c r="F14" s="25"/>
      <c r="G14" s="25"/>
      <c r="H14" s="25"/>
      <c r="I14" s="25"/>
      <c r="J14" s="25"/>
      <c r="K14" s="46">
        <v>815952</v>
      </c>
      <c r="L14" s="26"/>
      <c r="M14" s="27"/>
      <c r="N14" s="46">
        <v>752820</v>
      </c>
      <c r="P14" s="27"/>
      <c r="Q14" s="46">
        <v>287553</v>
      </c>
      <c r="S14" s="46">
        <f>+K14+N14+Q14</f>
        <v>1856325</v>
      </c>
    </row>
    <row r="15" spans="1:19" ht="30" customHeight="1" x14ac:dyDescent="0.2">
      <c r="B15" s="28"/>
      <c r="C15" s="29"/>
      <c r="D15" s="30"/>
      <c r="E15" s="29"/>
      <c r="F15" s="29"/>
      <c r="G15" s="29"/>
      <c r="H15" s="29"/>
      <c r="K15" s="31"/>
      <c r="L15" s="32"/>
    </row>
    <row r="16" spans="1:19" ht="30" customHeight="1" x14ac:dyDescent="0.2">
      <c r="B16" s="33" t="s">
        <v>8</v>
      </c>
      <c r="C16" s="25"/>
      <c r="D16" s="25"/>
      <c r="E16" s="25"/>
      <c r="F16" s="25"/>
      <c r="G16" s="25"/>
      <c r="H16" s="25"/>
      <c r="I16" s="25"/>
      <c r="J16" s="25"/>
      <c r="K16" s="46">
        <v>349336.16</v>
      </c>
      <c r="L16" s="26"/>
      <c r="M16" s="27"/>
      <c r="N16" s="46">
        <v>324494.59999999998</v>
      </c>
      <c r="P16" s="27"/>
      <c r="Q16" s="46">
        <v>123339.69</v>
      </c>
      <c r="S16" s="46">
        <f>+K16+N16+Q16</f>
        <v>797170.45</v>
      </c>
    </row>
    <row r="17" spans="2:31" ht="30" customHeight="1" x14ac:dyDescent="0.2">
      <c r="B17" s="34"/>
      <c r="C17" s="4"/>
      <c r="D17" s="5"/>
      <c r="E17" s="4"/>
      <c r="F17" s="4"/>
      <c r="G17" s="4"/>
      <c r="H17" s="4"/>
      <c r="I17" s="4"/>
      <c r="J17" s="4"/>
      <c r="K17" s="35"/>
      <c r="L17" s="35"/>
    </row>
    <row r="18" spans="2:31" ht="30" customHeight="1" x14ac:dyDescent="0.2">
      <c r="B18" s="33" t="s">
        <v>9</v>
      </c>
      <c r="C18" s="25"/>
      <c r="D18" s="25"/>
      <c r="E18" s="25"/>
      <c r="F18" s="25"/>
      <c r="G18" s="25"/>
      <c r="H18" s="25"/>
      <c r="I18" s="25"/>
      <c r="J18" s="25"/>
      <c r="K18" s="47">
        <f>K16+K14</f>
        <v>1165288.1599999999</v>
      </c>
      <c r="L18" s="26"/>
      <c r="M18" s="27"/>
      <c r="N18" s="47">
        <f>N16+N14</f>
        <v>1077314.6000000001</v>
      </c>
      <c r="P18" s="27"/>
      <c r="Q18" s="47">
        <f>Q16+Q14</f>
        <v>410892.69</v>
      </c>
      <c r="S18" s="46">
        <f>+K18+N18+Q18</f>
        <v>2653495.4499999997</v>
      </c>
      <c r="V18" s="36"/>
      <c r="W18" s="36"/>
    </row>
    <row r="19" spans="2:31" ht="30" customHeight="1" x14ac:dyDescent="0.2">
      <c r="B19" s="28"/>
      <c r="C19" s="29"/>
      <c r="D19" s="30"/>
      <c r="E19" s="29"/>
      <c r="F19" s="29"/>
      <c r="G19" s="29"/>
      <c r="H19" s="29"/>
      <c r="K19" s="31"/>
      <c r="L19" s="32"/>
    </row>
    <row r="20" spans="2:31" ht="30" customHeight="1" x14ac:dyDescent="0.2">
      <c r="B20" s="33" t="s">
        <v>10</v>
      </c>
      <c r="C20" s="25"/>
      <c r="D20" s="25"/>
      <c r="E20" s="25"/>
      <c r="F20" s="25"/>
      <c r="G20" s="25"/>
      <c r="H20" s="25"/>
      <c r="I20" s="25"/>
      <c r="J20" s="25"/>
      <c r="K20" s="48">
        <f>SUM(K9:K12)</f>
        <v>0</v>
      </c>
      <c r="L20" s="26"/>
      <c r="M20" s="27"/>
      <c r="N20" s="48">
        <f>SUM(N9:N12)</f>
        <v>0</v>
      </c>
      <c r="P20" s="27"/>
      <c r="Q20" s="48">
        <f>SUM(Q9:Q12)</f>
        <v>0</v>
      </c>
      <c r="S20" s="46">
        <f>+K20+N20+Q20</f>
        <v>0</v>
      </c>
    </row>
    <row r="21" spans="2:31" ht="30" customHeight="1" x14ac:dyDescent="0.2">
      <c r="B21" s="34"/>
      <c r="C21" s="4"/>
      <c r="D21" s="5"/>
      <c r="E21" s="4"/>
      <c r="F21" s="4"/>
      <c r="G21" s="4"/>
      <c r="H21" s="4"/>
      <c r="I21" s="4"/>
      <c r="J21" s="4"/>
      <c r="K21" s="35"/>
      <c r="L21" s="35"/>
    </row>
    <row r="22" spans="2:31" ht="30" customHeight="1" x14ac:dyDescent="0.2">
      <c r="B22" s="64" t="s">
        <v>11</v>
      </c>
      <c r="C22" s="65"/>
      <c r="D22" s="65"/>
      <c r="E22" s="25"/>
      <c r="F22" s="25"/>
      <c r="G22" s="25"/>
      <c r="H22" s="25"/>
      <c r="I22" s="25"/>
      <c r="J22" s="25"/>
      <c r="K22" s="49">
        <f>K20+K16</f>
        <v>349336.16</v>
      </c>
      <c r="L22" s="35"/>
      <c r="M22" s="25"/>
      <c r="N22" s="49">
        <f>N20+N16</f>
        <v>324494.59999999998</v>
      </c>
      <c r="P22" s="25"/>
      <c r="Q22" s="49">
        <f>Q20+Q16</f>
        <v>123339.69</v>
      </c>
      <c r="S22" s="46">
        <f>+K22+N22+Q22</f>
        <v>797170.45</v>
      </c>
    </row>
    <row r="23" spans="2:31" ht="30" customHeight="1" x14ac:dyDescent="0.2">
      <c r="B23" s="34"/>
      <c r="C23" s="4"/>
      <c r="D23" s="5"/>
      <c r="E23" s="4"/>
      <c r="F23" s="4"/>
      <c r="G23" s="4"/>
      <c r="H23" s="4"/>
      <c r="I23" s="4"/>
      <c r="J23" s="4"/>
      <c r="K23" s="35"/>
      <c r="L23" s="35"/>
    </row>
    <row r="24" spans="2:31" ht="30" customHeight="1" x14ac:dyDescent="0.2">
      <c r="B24" s="66" t="s">
        <v>12</v>
      </c>
      <c r="C24" s="67"/>
      <c r="D24" s="67"/>
      <c r="E24" s="67"/>
      <c r="F24" s="67"/>
      <c r="G24" s="67"/>
      <c r="H24" s="67"/>
      <c r="I24" s="67"/>
      <c r="J24" s="67"/>
      <c r="K24" s="67"/>
      <c r="L24" s="67"/>
      <c r="M24" s="68"/>
      <c r="S24" s="37">
        <f>1-S20/S14</f>
        <v>1</v>
      </c>
    </row>
    <row r="25" spans="2:31" ht="30" customHeight="1" x14ac:dyDescent="0.2">
      <c r="B25" s="38"/>
      <c r="K25" s="35"/>
      <c r="L25" s="35"/>
      <c r="N25" s="39"/>
      <c r="O25" s="40"/>
      <c r="Q25" s="39"/>
      <c r="R25" s="40"/>
      <c r="S25" s="40"/>
      <c r="T25" s="40"/>
      <c r="U25" s="40"/>
      <c r="V25" s="40"/>
      <c r="W25" s="40"/>
      <c r="X25" s="40"/>
      <c r="Y25" s="40"/>
      <c r="Z25" s="40"/>
      <c r="AA25" s="40"/>
      <c r="AB25" s="40"/>
      <c r="AC25" s="40"/>
      <c r="AD25" s="40"/>
      <c r="AE25" s="40"/>
    </row>
    <row r="26" spans="2:31" ht="30" customHeight="1" x14ac:dyDescent="0.2">
      <c r="B26" s="60" t="s">
        <v>13</v>
      </c>
      <c r="C26" s="61"/>
      <c r="D26" s="61"/>
      <c r="E26" s="61"/>
      <c r="F26" s="61"/>
      <c r="G26" s="61"/>
      <c r="H26" s="61"/>
      <c r="I26" s="61"/>
      <c r="J26" s="61"/>
      <c r="K26" s="61"/>
      <c r="L26" s="61"/>
      <c r="M26" s="62"/>
      <c r="S26" s="50">
        <v>0</v>
      </c>
    </row>
    <row r="27" spans="2:31" ht="30" customHeight="1" x14ac:dyDescent="0.2">
      <c r="B27" s="60" t="s">
        <v>14</v>
      </c>
      <c r="C27" s="61"/>
      <c r="D27" s="61"/>
      <c r="E27" s="61"/>
      <c r="F27" s="61"/>
      <c r="G27" s="61"/>
      <c r="H27" s="61"/>
      <c r="I27" s="61"/>
      <c r="J27" s="61"/>
      <c r="K27" s="61"/>
      <c r="L27" s="61"/>
      <c r="M27" s="62"/>
      <c r="S27" s="50">
        <v>0</v>
      </c>
    </row>
    <row r="28" spans="2:31" ht="33" customHeight="1" x14ac:dyDescent="0.2">
      <c r="B28" s="29"/>
      <c r="C28" s="29"/>
      <c r="D28" s="41"/>
      <c r="E28" s="42"/>
      <c r="F28" s="42"/>
      <c r="G28" s="29"/>
      <c r="H28" s="29"/>
    </row>
    <row r="31" spans="2:31" x14ac:dyDescent="0.2">
      <c r="M31" s="36"/>
      <c r="P31" s="36"/>
    </row>
  </sheetData>
  <sheetProtection algorithmName="SHA-512" hashValue="+agFFUWxo7fjeWedyCbpNde++PjlSgYCDHgaOfhLMuIY0PONHojLmgiQSv3oWEoVw/K3gytA+AKYzd4mk+GPBA==" saltValue="0xGRfckxFD4LU0sOHtEREA==" spinCount="100000" sheet="1" objects="1" scenarios="1" selectLockedCells="1"/>
  <mergeCells count="11">
    <mergeCell ref="B2:S2"/>
    <mergeCell ref="B1:S1"/>
    <mergeCell ref="B3:S3"/>
    <mergeCell ref="B27:M27"/>
    <mergeCell ref="B8:B12"/>
    <mergeCell ref="B22:D22"/>
    <mergeCell ref="B24:M24"/>
    <mergeCell ref="B26:M26"/>
    <mergeCell ref="J5:K5"/>
    <mergeCell ref="M5:N5"/>
    <mergeCell ref="P5:Q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Fogli di lavoro</vt:lpstr>
      </vt:variant>
      <vt:variant>
        <vt:i4>1</vt:i4>
      </vt:variant>
    </vt:vector>
  </HeadingPairs>
  <TitlesOfParts>
    <vt:vector size="1" baseType="lpstr">
      <vt:lpstr>T1+T2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D'Aniello, Sergio</dc:creator>
  <cp:keywords/>
  <dc:description/>
  <cp:lastModifiedBy>Albano, Raffaele</cp:lastModifiedBy>
  <cp:revision/>
  <dcterms:created xsi:type="dcterms:W3CDTF">2025-07-23T15:08:10Z</dcterms:created>
  <dcterms:modified xsi:type="dcterms:W3CDTF">2026-03-04T13:13:52Z</dcterms:modified>
  <cp:category/>
  <cp:contentStatus/>
</cp:coreProperties>
</file>